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0400" windowHeight="7230"/>
  </bookViews>
  <sheets>
    <sheet name="Priv Mark Latanoprost" sheetId="1" r:id="rId1"/>
  </sheets>
  <definedNames>
    <definedName name="_xlnm.Print_Area" localSheetId="0">'Priv Mark Latanoprost'!$A$1:$J$18</definedName>
  </definedNames>
  <calcPr calcId="145621"/>
</workbook>
</file>

<file path=xl/calcChain.xml><?xml version="1.0" encoding="utf-8"?>
<calcChain xmlns="http://schemas.openxmlformats.org/spreadsheetml/2006/main">
  <c r="C16" i="1" l="1"/>
  <c r="D16" i="1" s="1"/>
  <c r="F16" i="1" s="1"/>
  <c r="C15" i="1"/>
  <c r="D15" i="1" s="1"/>
  <c r="H16" i="1"/>
  <c r="H15" i="1"/>
  <c r="G16" i="1"/>
  <c r="G15" i="1"/>
  <c r="D10" i="1"/>
  <c r="J16" i="1" l="1"/>
  <c r="I16" i="1"/>
  <c r="E15" i="1"/>
  <c r="J15" i="1" s="1"/>
  <c r="D9" i="1"/>
  <c r="H9" i="1"/>
  <c r="G10" i="1" l="1"/>
  <c r="G9" i="1"/>
  <c r="H10" i="1" l="1"/>
  <c r="F10" i="1"/>
  <c r="E9" i="1" l="1"/>
  <c r="J9" i="1" s="1"/>
  <c r="I10" i="1"/>
  <c r="J10" i="1"/>
</calcChain>
</file>

<file path=xl/comments1.xml><?xml version="1.0" encoding="utf-8"?>
<comments xmlns="http://schemas.openxmlformats.org/spreadsheetml/2006/main">
  <authors>
    <author>Noel Wright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Noel Wright:</t>
        </r>
        <r>
          <rPr>
            <sz val="9"/>
            <color indexed="81"/>
            <rFont val="Tahoma"/>
            <family val="2"/>
          </rPr>
          <t xml:space="preserve">
Negated by cost of the skillet and time to repackage until 1 December 2017
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Noel Wright:</t>
        </r>
        <r>
          <rPr>
            <sz val="9"/>
            <color indexed="81"/>
            <rFont val="Tahoma"/>
            <family val="2"/>
          </rPr>
          <t xml:space="preserve">
Latanoprost Teva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Noel Wright:</t>
        </r>
        <r>
          <rPr>
            <sz val="9"/>
            <color indexed="81"/>
            <rFont val="Tahoma"/>
            <family val="2"/>
          </rPr>
          <t xml:space="preserve">
Hysite Eye Drops
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Noel Wright:</t>
        </r>
        <r>
          <rPr>
            <sz val="9"/>
            <color indexed="81"/>
            <rFont val="Tahoma"/>
            <family val="2"/>
          </rPr>
          <t xml:space="preserve">
Latanoprost Teva
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Noel Wright:</t>
        </r>
        <r>
          <rPr>
            <sz val="9"/>
            <color indexed="81"/>
            <rFont val="Tahoma"/>
            <family val="2"/>
          </rPr>
          <t xml:space="preserve">
Hysite Eye Drops
</t>
        </r>
      </text>
    </comment>
  </commentList>
</comments>
</file>

<file path=xl/sharedStrings.xml><?xml version="1.0" encoding="utf-8"?>
<sst xmlns="http://schemas.openxmlformats.org/spreadsheetml/2006/main" count="32" uniqueCount="19">
  <si>
    <t>Funded versus Private Patient (NSS)</t>
  </si>
  <si>
    <t>Product</t>
  </si>
  <si>
    <t>W/S Mark Up</t>
  </si>
  <si>
    <t>M/F Cost of = pack</t>
  </si>
  <si>
    <t>Dispensing &amp; Handling Fee</t>
  </si>
  <si>
    <t>Pharmacy Margin Funded Item</t>
  </si>
  <si>
    <t>Pharmacy Margin NSS Item</t>
  </si>
  <si>
    <t>Per Pack Fee</t>
  </si>
  <si>
    <t>Patient Cost Per Month</t>
  </si>
  <si>
    <t>Pharmacy Margin Overall</t>
  </si>
  <si>
    <t>Monthly</t>
  </si>
  <si>
    <t>Funded Product</t>
  </si>
  <si>
    <t>Non Funded Product</t>
  </si>
  <si>
    <t>↓</t>
  </si>
  <si>
    <t>(post 30 September 2019)</t>
  </si>
  <si>
    <t xml:space="preserve">Based on OP dispensing. </t>
  </si>
  <si>
    <t>2.5 ml</t>
  </si>
  <si>
    <t>Stat</t>
  </si>
  <si>
    <t>Patient Cost Stat 3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</si>
</sst>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&quot;$&quot;#,##0.00"/>
    <numFmt numFmtId="165" formatCode="&quot;$&quot;#,##0.000;[Red]\-&quot;$&quot;#,##0.0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vertical="top" wrapText="1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9" fontId="2" fillId="2" borderId="0" xfId="0" applyNumberFormat="1" applyFont="1" applyFill="1" applyAlignment="1" applyProtection="1">
      <alignment horizontal="center"/>
      <protection locked="0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0" fontId="2" fillId="3" borderId="0" xfId="0" applyNumberFormat="1" applyFont="1" applyFill="1" applyAlignment="1" applyProtection="1">
      <alignment horizontal="center"/>
    </xf>
    <xf numFmtId="10" fontId="2" fillId="3" borderId="0" xfId="0" applyNumberFormat="1" applyFont="1" applyFill="1" applyAlignment="1" applyProtection="1">
      <alignment horizontal="center"/>
      <protection locked="0"/>
    </xf>
    <xf numFmtId="164" fontId="2" fillId="3" borderId="0" xfId="0" applyNumberFormat="1" applyFont="1" applyFill="1" applyAlignment="1" applyProtection="1">
      <alignment horizontal="center"/>
    </xf>
    <xf numFmtId="165" fontId="2" fillId="3" borderId="0" xfId="0" applyNumberFormat="1" applyFont="1" applyFill="1" applyAlignment="1" applyProtection="1">
      <alignment horizontal="center"/>
    </xf>
    <xf numFmtId="164" fontId="2" fillId="3" borderId="0" xfId="0" applyNumberFormat="1" applyFont="1" applyFill="1" applyAlignment="1">
      <alignment horizontal="center"/>
    </xf>
    <xf numFmtId="165" fontId="2" fillId="3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vertical="top"/>
    </xf>
    <xf numFmtId="0" fontId="2" fillId="2" borderId="0" xfId="0" applyFont="1" applyFill="1" applyAlignment="1" applyProtection="1">
      <alignment horizontal="center" vertical="top"/>
      <protection locked="0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topLeftCell="A10" workbookViewId="0">
      <selection activeCell="A12" sqref="A12:XFD12"/>
    </sheetView>
  </sheetViews>
  <sheetFormatPr defaultRowHeight="15.75" x14ac:dyDescent="0.25"/>
  <cols>
    <col min="1" max="1" width="24.625" customWidth="1"/>
    <col min="2" max="2" width="8.25" customWidth="1"/>
    <col min="7" max="7" width="10.125" customWidth="1"/>
    <col min="10" max="10" width="10.375" customWidth="1"/>
  </cols>
  <sheetData>
    <row r="1" spans="1:11" x14ac:dyDescent="0.25">
      <c r="A1" s="10" t="s">
        <v>0</v>
      </c>
      <c r="B1" s="10"/>
    </row>
    <row r="2" spans="1:11" x14ac:dyDescent="0.25">
      <c r="A2" t="s">
        <v>14</v>
      </c>
    </row>
    <row r="4" spans="1:11" s="2" customFormat="1" ht="63" x14ac:dyDescent="0.25">
      <c r="A4" s="2" t="s">
        <v>1</v>
      </c>
      <c r="C4" s="2" t="s">
        <v>3</v>
      </c>
      <c r="D4" s="2" t="s">
        <v>2</v>
      </c>
      <c r="E4" s="2" t="s">
        <v>5</v>
      </c>
      <c r="F4" s="2" t="s">
        <v>6</v>
      </c>
      <c r="G4" s="2" t="s">
        <v>4</v>
      </c>
      <c r="H4" s="2" t="s">
        <v>7</v>
      </c>
      <c r="I4" s="5" t="s">
        <v>8</v>
      </c>
      <c r="J4" s="5" t="s">
        <v>9</v>
      </c>
    </row>
    <row r="5" spans="1:11" x14ac:dyDescent="0.25">
      <c r="I5" s="11" t="s">
        <v>13</v>
      </c>
      <c r="J5" s="12" t="s">
        <v>13</v>
      </c>
    </row>
    <row r="6" spans="1:11" x14ac:dyDescent="0.25">
      <c r="A6" s="6" t="s">
        <v>10</v>
      </c>
      <c r="B6" s="20">
        <v>1</v>
      </c>
      <c r="D6" s="14">
        <v>0.1</v>
      </c>
      <c r="E6" s="14">
        <v>0.03</v>
      </c>
      <c r="F6" s="9">
        <v>0.25</v>
      </c>
      <c r="G6" s="16">
        <v>5.44</v>
      </c>
      <c r="H6" s="17">
        <v>0.253</v>
      </c>
      <c r="I6" s="11" t="s">
        <v>13</v>
      </c>
      <c r="J6" s="12" t="s">
        <v>13</v>
      </c>
    </row>
    <row r="7" spans="1:11" x14ac:dyDescent="0.25">
      <c r="A7" s="6"/>
      <c r="B7" s="6"/>
      <c r="D7" s="14">
        <v>8.6499999999999994E-2</v>
      </c>
      <c r="E7" s="15"/>
      <c r="F7" s="9"/>
      <c r="G7" s="18"/>
      <c r="H7" s="19"/>
      <c r="I7" s="11" t="s">
        <v>13</v>
      </c>
      <c r="J7" s="12" t="s">
        <v>13</v>
      </c>
    </row>
    <row r="9" spans="1:11" x14ac:dyDescent="0.25">
      <c r="A9" t="s">
        <v>11</v>
      </c>
      <c r="B9" t="s">
        <v>16</v>
      </c>
      <c r="C9" s="16">
        <v>1.57</v>
      </c>
      <c r="D9" s="1">
        <f>C9+(C9*$D$6)</f>
        <v>1.7270000000000001</v>
      </c>
      <c r="E9" s="1">
        <f>C9*$E$6</f>
        <v>4.7100000000000003E-2</v>
      </c>
      <c r="F9" s="1"/>
      <c r="G9" s="1">
        <f>$G$6</f>
        <v>5.44</v>
      </c>
      <c r="H9" s="3">
        <f>H6</f>
        <v>0.253</v>
      </c>
      <c r="I9" s="1">
        <v>5</v>
      </c>
      <c r="J9" s="7">
        <f>E9+F9+G9+H9</f>
        <v>5.7401000000000009</v>
      </c>
      <c r="K9" s="4"/>
    </row>
    <row r="10" spans="1:11" x14ac:dyDescent="0.25">
      <c r="A10" t="s">
        <v>12</v>
      </c>
      <c r="B10" t="s">
        <v>16</v>
      </c>
      <c r="C10" s="16">
        <v>2.95</v>
      </c>
      <c r="D10" s="1">
        <f>C10+(C10*$D$6)</f>
        <v>3.2450000000000001</v>
      </c>
      <c r="F10" s="1">
        <f>D10*$F$6</f>
        <v>0.81125000000000003</v>
      </c>
      <c r="G10" s="1">
        <f>$G$6</f>
        <v>5.44</v>
      </c>
      <c r="H10" s="3">
        <f>$H$6</f>
        <v>0.253</v>
      </c>
      <c r="I10" s="1">
        <f>D10+F10+G10+H10</f>
        <v>9.74925</v>
      </c>
      <c r="J10" s="7">
        <f>E10+F10+G10+H10</f>
        <v>6.5042500000000008</v>
      </c>
      <c r="K10" s="4"/>
    </row>
    <row r="11" spans="1:11" x14ac:dyDescent="0.25">
      <c r="C11" s="13"/>
      <c r="D11" s="1"/>
      <c r="G11" s="1"/>
      <c r="H11" s="4"/>
      <c r="I11" s="4"/>
      <c r="J11" s="8"/>
      <c r="K11" s="4"/>
    </row>
    <row r="12" spans="1:11" s="23" customFormat="1" ht="47.25" x14ac:dyDescent="0.25">
      <c r="A12" s="21" t="s">
        <v>17</v>
      </c>
      <c r="B12" s="22">
        <v>3</v>
      </c>
      <c r="I12" s="5" t="s">
        <v>18</v>
      </c>
      <c r="J12" s="5" t="s">
        <v>9</v>
      </c>
    </row>
    <row r="13" spans="1:11" x14ac:dyDescent="0.25">
      <c r="I13" s="11" t="s">
        <v>13</v>
      </c>
      <c r="J13" s="12" t="s">
        <v>13</v>
      </c>
    </row>
    <row r="14" spans="1:11" x14ac:dyDescent="0.25">
      <c r="I14" s="11"/>
      <c r="J14" s="12"/>
    </row>
    <row r="15" spans="1:11" x14ac:dyDescent="0.25">
      <c r="A15" t="s">
        <v>11</v>
      </c>
      <c r="B15" t="s">
        <v>16</v>
      </c>
      <c r="C15" s="16">
        <f>C9*B12</f>
        <v>4.71</v>
      </c>
      <c r="D15" s="1">
        <f>C15+(C15*$D$6)</f>
        <v>5.181</v>
      </c>
      <c r="E15" s="1">
        <f>C15*$E$6</f>
        <v>0.14129999999999998</v>
      </c>
      <c r="G15" s="1">
        <f>G6</f>
        <v>5.44</v>
      </c>
      <c r="H15" s="3">
        <f>H6*3</f>
        <v>0.75900000000000001</v>
      </c>
      <c r="I15" s="1">
        <v>5</v>
      </c>
      <c r="J15" s="7">
        <f>E15+F15+G15+H15</f>
        <v>6.3403000000000009</v>
      </c>
    </row>
    <row r="16" spans="1:11" x14ac:dyDescent="0.25">
      <c r="A16" t="s">
        <v>12</v>
      </c>
      <c r="B16" t="s">
        <v>16</v>
      </c>
      <c r="C16" s="16">
        <f>C10*B12</f>
        <v>8.8500000000000014</v>
      </c>
      <c r="D16" s="1">
        <f>C16+(C16*$D$6)</f>
        <v>9.7350000000000012</v>
      </c>
      <c r="F16" s="1">
        <f>D16*F6</f>
        <v>2.4337500000000003</v>
      </c>
      <c r="G16" s="1">
        <f>G6</f>
        <v>5.44</v>
      </c>
      <c r="H16" s="3">
        <f>H6*3</f>
        <v>0.75900000000000001</v>
      </c>
      <c r="I16" s="1">
        <f>D16+F16+G16+H16</f>
        <v>18.367750000000001</v>
      </c>
      <c r="J16" s="7">
        <f>E16+F16+G16+H16</f>
        <v>8.6327500000000015</v>
      </c>
    </row>
    <row r="18" spans="1:1" x14ac:dyDescent="0.25">
      <c r="A18" t="s">
        <v>15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Priv Mark Latanoprost</vt:lpstr>
      <vt:lpstr>'Priv Mark Latanoprost'!Print_Area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 Wright</dc:creator>
  <cp:lastModifiedBy>Noel Wright</cp:lastModifiedBy>
  <cp:lastPrinted>2019-06-06T00:23:57Z</cp:lastPrinted>
  <dcterms:created xsi:type="dcterms:W3CDTF">2017-05-13T09:20:23Z</dcterms:created>
  <dcterms:modified xsi:type="dcterms:W3CDTF">2019-06-07T00:52:30Z</dcterms:modified>
</cp:coreProperties>
</file>